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SECOND QUARTER 2022" sheetId="1" r:id="rId1"/>
  </sheets>
  <definedNames>
    <definedName name="_xlnm.Print_Area" localSheetId="0">'SECOND QUARTER 2022'!$A$1:$H$56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H49" i="1" s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D21" i="1"/>
  <c r="D50" i="1" s="1"/>
  <c r="C21" i="1"/>
  <c r="C50" i="1" s="1"/>
  <c r="H19" i="1"/>
  <c r="H18" i="1"/>
  <c r="H17" i="1"/>
  <c r="H16" i="1"/>
  <c r="H15" i="1"/>
  <c r="H14" i="1"/>
  <c r="H12" i="1"/>
  <c r="H11" i="1"/>
  <c r="H21" i="1" s="1"/>
  <c r="H50" i="1" l="1"/>
</calcChain>
</file>

<file path=xl/comments1.xml><?xml version="1.0" encoding="utf-8"?>
<comments xmlns="http://schemas.openxmlformats.org/spreadsheetml/2006/main">
  <authors>
    <author>Windows User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7375000-STF2021
981365-JUNE REPORT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5067000-STF 2021
988922.00- MAY REPORT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3684700-STF 2019-ESMERES LIQ.
6,995.00 less 4785(CANCELLED CHECK)</t>
        </r>
      </text>
    </comment>
    <comment ref="D47" author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SEE QUARTERLY SCHED (CO-240)</t>
        </r>
      </text>
    </comment>
  </commentList>
</comments>
</file>

<file path=xl/sharedStrings.xml><?xml version="1.0" encoding="utf-8"?>
<sst xmlns="http://schemas.openxmlformats.org/spreadsheetml/2006/main" count="62" uniqueCount="60">
  <si>
    <t>Report on Utilization of Disaster Risk Reduction and Management Fund</t>
  </si>
  <si>
    <t>For the quarter ending JUNE 30,2022</t>
  </si>
  <si>
    <t>Province / City of Bacolod</t>
  </si>
  <si>
    <t>Particulars</t>
  </si>
  <si>
    <t>LDRRMF</t>
  </si>
  <si>
    <t>NDRRMF</t>
  </si>
  <si>
    <t>Total</t>
  </si>
  <si>
    <t xml:space="preserve">  </t>
  </si>
  <si>
    <t>Quick Response</t>
  </si>
  <si>
    <t>Mitigation Fund</t>
  </si>
  <si>
    <t>From Other</t>
  </si>
  <si>
    <t xml:space="preserve">               </t>
  </si>
  <si>
    <t>Fund (QRF)</t>
  </si>
  <si>
    <t>LGUs</t>
  </si>
  <si>
    <t>Sources</t>
  </si>
  <si>
    <t>A.</t>
  </si>
  <si>
    <t>Sources of Funds:</t>
  </si>
  <si>
    <t>Current  Approp</t>
  </si>
  <si>
    <t>Continuing Approp</t>
  </si>
  <si>
    <t>STF 2015,2016,2017,2018</t>
  </si>
  <si>
    <t>STF 2019</t>
  </si>
  <si>
    <t>STF 2020</t>
  </si>
  <si>
    <t>STF 2021</t>
  </si>
  <si>
    <t>STF 2022</t>
  </si>
  <si>
    <t xml:space="preserve">   Transfer / Grants</t>
  </si>
  <si>
    <t>Total Funds Available</t>
  </si>
  <si>
    <t>B.</t>
  </si>
  <si>
    <t>Utilization</t>
  </si>
  <si>
    <t xml:space="preserve"> </t>
  </si>
  <si>
    <t>Transfers to other LGUs</t>
  </si>
  <si>
    <t>Medical,Dental &amp; Lab Supplies Exp</t>
  </si>
  <si>
    <t>Drugs and Medicines Exp.</t>
  </si>
  <si>
    <t>Welfare Goods Exp</t>
  </si>
  <si>
    <t xml:space="preserve">Other  Supplies </t>
  </si>
  <si>
    <t>Traveling Exp</t>
  </si>
  <si>
    <t>Trainings</t>
  </si>
  <si>
    <t>Other General Services</t>
  </si>
  <si>
    <t>Repair &amp; Maint of TE</t>
  </si>
  <si>
    <t>Repair &amp; Maint of ME</t>
  </si>
  <si>
    <t>Repair &amp; Maint of OME</t>
  </si>
  <si>
    <t>Fuel &amp; Oil</t>
  </si>
  <si>
    <t>Telephone- Internet</t>
  </si>
  <si>
    <t>Telephone- Landline</t>
  </si>
  <si>
    <t>Insurance</t>
  </si>
  <si>
    <t>Water Expense</t>
  </si>
  <si>
    <t>Other MOOE</t>
  </si>
  <si>
    <t>Rent Expense</t>
  </si>
  <si>
    <t>Medical,Dental &amp; Lab Eqpt</t>
  </si>
  <si>
    <t>IT Equipment</t>
  </si>
  <si>
    <t>Office Eqpt</t>
  </si>
  <si>
    <t>Technical ans Scientific Eqpt.</t>
  </si>
  <si>
    <t xml:space="preserve">       </t>
  </si>
  <si>
    <t>Disaster Response &amp; Rescue Equipment</t>
  </si>
  <si>
    <t>Other Machineries &amp; Equipment</t>
  </si>
  <si>
    <t>Construction in Progress- Flood Controls</t>
  </si>
  <si>
    <t>Total Utilization</t>
  </si>
  <si>
    <t>Unutilized Balance</t>
  </si>
  <si>
    <t>ATTY. JEREMAE ANN T. CERIACO, CPA</t>
  </si>
  <si>
    <t>Acting City Accountant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</si>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</sst>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u val="doubleAccounting"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2"/>
    <xf numFmtId="0" fontId="2" fillId="0" borderId="4" xfId="2" applyBorder="1"/>
    <xf numFmtId="0" fontId="2" fillId="0" borderId="5" xfId="2" applyBorder="1"/>
    <xf numFmtId="0" fontId="2" fillId="0" borderId="1" xfId="2" applyBorder="1"/>
    <xf numFmtId="0" fontId="4" fillId="0" borderId="11" xfId="2" applyFont="1" applyBorder="1"/>
    <xf numFmtId="0" fontId="3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9" fontId="3" fillId="0" borderId="15" xfId="2" applyNumberFormat="1" applyFont="1" applyBorder="1" applyAlignment="1">
      <alignment horizontal="center"/>
    </xf>
    <xf numFmtId="0" fontId="2" fillId="0" borderId="17" xfId="2" applyBorder="1"/>
    <xf numFmtId="9" fontId="3" fillId="0" borderId="19" xfId="2" applyNumberFormat="1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4" fillId="0" borderId="19" xfId="2" applyFont="1" applyBorder="1"/>
    <xf numFmtId="0" fontId="2" fillId="0" borderId="21" xfId="2" applyBorder="1" applyAlignment="1">
      <alignment vertical="center"/>
    </xf>
    <xf numFmtId="0" fontId="3" fillId="0" borderId="22" xfId="2" applyFont="1" applyBorder="1" applyAlignment="1">
      <alignment vertical="center"/>
    </xf>
    <xf numFmtId="0" fontId="2" fillId="0" borderId="23" xfId="2" applyBorder="1"/>
    <xf numFmtId="0" fontId="2" fillId="0" borderId="24" xfId="2" applyBorder="1"/>
    <xf numFmtId="43" fontId="2" fillId="0" borderId="0" xfId="1" applyFont="1"/>
    <xf numFmtId="14" fontId="2" fillId="0" borderId="0" xfId="2" applyNumberFormat="1"/>
    <xf numFmtId="0" fontId="2" fillId="0" borderId="7" xfId="2" applyBorder="1"/>
    <xf numFmtId="43" fontId="0" fillId="0" borderId="23" xfId="3" applyFont="1" applyBorder="1"/>
    <xf numFmtId="43" fontId="0" fillId="0" borderId="24" xfId="3" applyFont="1" applyBorder="1"/>
    <xf numFmtId="43" fontId="5" fillId="0" borderId="0" xfId="1" applyFont="1"/>
    <xf numFmtId="43" fontId="2" fillId="0" borderId="0" xfId="2" applyNumberFormat="1"/>
    <xf numFmtId="0" fontId="2" fillId="0" borderId="22" xfId="2" applyBorder="1"/>
    <xf numFmtId="43" fontId="0" fillId="0" borderId="14" xfId="3" applyFont="1" applyBorder="1"/>
    <xf numFmtId="0" fontId="2" fillId="0" borderId="14" xfId="2" applyBorder="1"/>
    <xf numFmtId="43" fontId="0" fillId="0" borderId="25" xfId="3" applyFont="1" applyBorder="1"/>
    <xf numFmtId="0" fontId="2" fillId="0" borderId="4" xfId="2" applyBorder="1" applyAlignment="1">
      <alignment horizontal="center"/>
    </xf>
    <xf numFmtId="0" fontId="2" fillId="0" borderId="18" xfId="2" applyBorder="1" applyAlignment="1">
      <alignment horizontal="left"/>
    </xf>
    <xf numFmtId="0" fontId="6" fillId="0" borderId="18" xfId="2" applyFont="1" applyBorder="1" applyAlignment="1">
      <alignment horizontal="left" wrapText="1"/>
    </xf>
    <xf numFmtId="43" fontId="0" fillId="0" borderId="19" xfId="3" applyFont="1" applyBorder="1"/>
    <xf numFmtId="0" fontId="2" fillId="0" borderId="23" xfId="2" applyBorder="1" applyAlignment="1">
      <alignment vertical="center" wrapText="1"/>
    </xf>
    <xf numFmtId="0" fontId="2" fillId="0" borderId="18" xfId="2" applyBorder="1" applyAlignment="1">
      <alignment horizontal="left" wrapText="1"/>
    </xf>
    <xf numFmtId="0" fontId="2" fillId="0" borderId="19" xfId="2" applyBorder="1" applyAlignment="1">
      <alignment vertical="center" wrapText="1"/>
    </xf>
    <xf numFmtId="9" fontId="2" fillId="0" borderId="0" xfId="2" applyNumberFormat="1" applyAlignment="1">
      <alignment horizontal="center"/>
    </xf>
    <xf numFmtId="43" fontId="7" fillId="0" borderId="0" xfId="2" applyNumberFormat="1" applyFont="1"/>
    <xf numFmtId="43" fontId="0" fillId="0" borderId="20" xfId="3" applyFont="1" applyBorder="1"/>
    <xf numFmtId="43" fontId="0" fillId="0" borderId="0" xfId="3" applyFont="1" applyBorder="1"/>
    <xf numFmtId="0" fontId="2" fillId="0" borderId="0" xfId="2" applyAlignment="1"/>
    <xf numFmtId="0" fontId="2" fillId="0" borderId="18" xfId="2" applyBorder="1"/>
    <xf numFmtId="0" fontId="2" fillId="0" borderId="19" xfId="2" applyBorder="1"/>
    <xf numFmtId="0" fontId="2" fillId="0" borderId="20" xfId="2" applyBorder="1"/>
    <xf numFmtId="43" fontId="8" fillId="0" borderId="0" xfId="2" applyNumberFormat="1" applyFont="1"/>
    <xf numFmtId="43" fontId="2" fillId="0" borderId="23" xfId="2" applyNumberFormat="1" applyBorder="1"/>
    <xf numFmtId="43" fontId="2" fillId="0" borderId="0" xfId="2" applyNumberFormat="1" applyBorder="1"/>
    <xf numFmtId="0" fontId="2" fillId="0" borderId="0" xfId="2" applyBorder="1"/>
    <xf numFmtId="0" fontId="3" fillId="0" borderId="18" xfId="2" applyFont="1" applyBorder="1"/>
    <xf numFmtId="0" fontId="2" fillId="0" borderId="0" xfId="2" applyAlignment="1">
      <alignment vertical="center"/>
    </xf>
    <xf numFmtId="43" fontId="2" fillId="0" borderId="23" xfId="1" applyFont="1" applyBorder="1"/>
    <xf numFmtId="43" fontId="2" fillId="0" borderId="24" xfId="2" applyNumberFormat="1" applyBorder="1"/>
    <xf numFmtId="0" fontId="2" fillId="0" borderId="28" xfId="2" applyBorder="1"/>
    <xf numFmtId="0" fontId="2" fillId="0" borderId="7" xfId="2" applyBorder="1" applyAlignment="1">
      <alignment wrapText="1"/>
    </xf>
    <xf numFmtId="43" fontId="2" fillId="0" borderId="23" xfId="1" applyFont="1" applyFill="1" applyBorder="1"/>
    <xf numFmtId="43" fontId="2" fillId="0" borderId="0" xfId="2" applyNumberFormat="1" applyBorder="1" applyAlignment="1">
      <alignment vertical="center" wrapText="1"/>
    </xf>
    <xf numFmtId="0" fontId="2" fillId="0" borderId="0" xfId="2" applyBorder="1" applyAlignment="1"/>
    <xf numFmtId="0" fontId="2" fillId="0" borderId="26" xfId="2" applyBorder="1" applyAlignment="1">
      <alignment vertical="center" wrapText="1"/>
    </xf>
    <xf numFmtId="43" fontId="2" fillId="0" borderId="0" xfId="2" applyNumberFormat="1" applyBorder="1" applyAlignment="1">
      <alignment horizontal="center" vertical="center" wrapText="1"/>
    </xf>
    <xf numFmtId="43" fontId="2" fillId="0" borderId="0" xfId="1" applyFont="1" applyBorder="1"/>
    <xf numFmtId="0" fontId="2" fillId="0" borderId="26" xfId="2" applyBorder="1" applyAlignment="1">
      <alignment vertical="center"/>
    </xf>
    <xf numFmtId="43" fontId="0" fillId="0" borderId="23" xfId="3" applyFont="1" applyFill="1" applyBorder="1"/>
    <xf numFmtId="43" fontId="2" fillId="0" borderId="23" xfId="3" applyFont="1" applyBorder="1"/>
    <xf numFmtId="43" fontId="2" fillId="0" borderId="0" xfId="2" applyNumberFormat="1" applyBorder="1" applyAlignment="1"/>
    <xf numFmtId="0" fontId="2" fillId="0" borderId="26" xfId="2" applyBorder="1"/>
    <xf numFmtId="43" fontId="2" fillId="0" borderId="0" xfId="1" applyFont="1" applyFill="1"/>
    <xf numFmtId="0" fontId="2" fillId="0" borderId="0" xfId="2" applyBorder="1" applyAlignment="1">
      <alignment wrapText="1"/>
    </xf>
    <xf numFmtId="43" fontId="2" fillId="0" borderId="0" xfId="2" applyNumberFormat="1" applyBorder="1" applyAlignment="1">
      <alignment wrapText="1"/>
    </xf>
    <xf numFmtId="0" fontId="2" fillId="0" borderId="23" xfId="2" applyFill="1" applyBorder="1"/>
    <xf numFmtId="43" fontId="2" fillId="0" borderId="23" xfId="3" applyFont="1" applyFill="1" applyBorder="1"/>
    <xf numFmtId="0" fontId="2" fillId="0" borderId="29" xfId="2" applyBorder="1"/>
    <xf numFmtId="0" fontId="2" fillId="0" borderId="30" xfId="2" applyBorder="1"/>
    <xf numFmtId="0" fontId="2" fillId="0" borderId="31" xfId="2" applyBorder="1"/>
    <xf numFmtId="43" fontId="2" fillId="0" borderId="23" xfId="3" applyFont="1" applyFill="1" applyBorder="1" applyAlignment="1">
      <alignment horizontal="right"/>
    </xf>
    <xf numFmtId="4" fontId="3" fillId="0" borderId="23" xfId="2" applyNumberFormat="1" applyFont="1" applyFill="1" applyBorder="1"/>
    <xf numFmtId="4" fontId="2" fillId="0" borderId="23" xfId="2" applyNumberFormat="1" applyFill="1" applyBorder="1"/>
    <xf numFmtId="43" fontId="0" fillId="0" borderId="23" xfId="0" applyNumberFormat="1" applyFill="1" applyBorder="1"/>
    <xf numFmtId="0" fontId="2" fillId="0" borderId="18" xfId="2" applyBorder="1" applyAlignment="1">
      <alignment wrapText="1"/>
    </xf>
    <xf numFmtId="0" fontId="2" fillId="0" borderId="7" xfId="2" applyBorder="1" applyAlignment="1">
      <alignment vertical="top" wrapText="1"/>
    </xf>
    <xf numFmtId="0" fontId="2" fillId="0" borderId="28" xfId="2" applyFill="1" applyBorder="1" applyAlignment="1">
      <alignment vertical="center" wrapText="1"/>
    </xf>
    <xf numFmtId="43" fontId="1" fillId="0" borderId="28" xfId="3" applyFont="1" applyFill="1" applyBorder="1" applyAlignment="1">
      <alignment vertical="center" wrapText="1"/>
    </xf>
    <xf numFmtId="0" fontId="2" fillId="0" borderId="28" xfId="2" applyBorder="1" applyAlignment="1">
      <alignment vertical="center" wrapText="1"/>
    </xf>
    <xf numFmtId="0" fontId="2" fillId="0" borderId="0" xfId="2" applyAlignment="1">
      <alignment vertical="center" wrapText="1"/>
    </xf>
    <xf numFmtId="0" fontId="2" fillId="0" borderId="19" xfId="2" applyFill="1" applyBorder="1"/>
    <xf numFmtId="43" fontId="2" fillId="0" borderId="19" xfId="3" applyFont="1" applyFill="1" applyBorder="1"/>
    <xf numFmtId="0" fontId="6" fillId="0" borderId="7" xfId="2" applyFont="1" applyBorder="1" applyAlignment="1">
      <alignment wrapText="1"/>
    </xf>
    <xf numFmtId="43" fontId="0" fillId="0" borderId="0" xfId="1" applyFont="1" applyFill="1"/>
    <xf numFmtId="0" fontId="3" fillId="0" borderId="32" xfId="2" applyFont="1" applyBorder="1"/>
    <xf numFmtId="43" fontId="2" fillId="0" borderId="33" xfId="2" applyNumberFormat="1" applyBorder="1"/>
    <xf numFmtId="0" fontId="2" fillId="0" borderId="33" xfId="2" applyBorder="1"/>
    <xf numFmtId="0" fontId="2" fillId="0" borderId="34" xfId="2" applyBorder="1"/>
    <xf numFmtId="43" fontId="2" fillId="0" borderId="35" xfId="2" applyNumberFormat="1" applyBorder="1"/>
    <xf numFmtId="0" fontId="2" fillId="0" borderId="35" xfId="2" applyBorder="1"/>
    <xf numFmtId="43" fontId="2" fillId="0" borderId="36" xfId="2" applyNumberFormat="1" applyBorder="1"/>
    <xf numFmtId="0" fontId="2" fillId="0" borderId="37" xfId="2" applyBorder="1"/>
    <xf numFmtId="0" fontId="2" fillId="0" borderId="0" xfId="2" applyAlignment="1">
      <alignment horizontal="center" vertical="top" wrapText="1"/>
    </xf>
    <xf numFmtId="0" fontId="3" fillId="0" borderId="0" xfId="2" applyFont="1"/>
    <xf numFmtId="17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0" fontId="3" fillId="0" borderId="27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43" fontId="2" fillId="0" borderId="0" xfId="2" applyNumberFormat="1" applyBorder="1" applyAlignment="1">
      <alignment horizontal="center"/>
    </xf>
    <xf numFmtId="0" fontId="2" fillId="0" borderId="0" xfId="2" applyBorder="1" applyAlignment="1">
      <alignment horizontal="center"/>
    </xf>
    <xf numFmtId="0" fontId="2" fillId="0" borderId="2" xfId="2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6" xfId="2" applyBorder="1" applyAlignment="1">
      <alignment horizontal="center" vertical="center" wrapText="1"/>
    </xf>
    <xf numFmtId="0" fontId="2" fillId="0" borderId="7" xfId="2" applyBorder="1"/>
    <xf numFmtId="0" fontId="2" fillId="0" borderId="6" xfId="2" applyBorder="1" applyAlignment="1">
      <alignment horizontal="left"/>
    </xf>
    <xf numFmtId="0" fontId="2" fillId="0" borderId="26" xfId="2" applyBorder="1" applyAlignment="1">
      <alignment horizontal="left"/>
    </xf>
    <xf numFmtId="0" fontId="2" fillId="0" borderId="7" xfId="2" applyBorder="1" applyAlignment="1">
      <alignment horizontal="left"/>
    </xf>
    <xf numFmtId="0" fontId="3" fillId="0" borderId="8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43" zoomScaleSheetLayoutView="100" workbookViewId="0">
      <selection activeCell="K57" sqref="K57"/>
    </sheetView>
  </sheetViews>
  <sheetFormatPr defaultColWidth="8.85546875" defaultRowHeight="12.75" x14ac:dyDescent="0.2"/>
  <cols>
    <col min="1" max="1" width="3.5703125" style="1" customWidth="1"/>
    <col min="2" max="2" width="22.140625" style="1" customWidth="1"/>
    <col min="3" max="3" width="16.5703125" style="1" customWidth="1"/>
    <col min="4" max="4" width="15.140625" style="1" customWidth="1"/>
    <col min="5" max="5" width="8.7109375" style="1" customWidth="1"/>
    <col min="6" max="6" width="9.28515625" style="1" customWidth="1"/>
    <col min="7" max="7" width="8.5703125" style="1" customWidth="1"/>
    <col min="8" max="8" width="15.42578125" style="1" customWidth="1"/>
    <col min="9" max="9" width="8.85546875" style="1"/>
    <col min="10" max="10" width="15" style="1" bestFit="1" customWidth="1"/>
    <col min="11" max="11" width="14.7109375" style="1" customWidth="1"/>
    <col min="12" max="12" width="15.28515625" style="1" customWidth="1"/>
    <col min="13" max="14" width="17.140625" style="1" customWidth="1"/>
    <col min="15" max="16384" width="8.85546875" style="1"/>
  </cols>
  <sheetData>
    <row r="1" spans="1:20" x14ac:dyDescent="0.2">
      <c r="A1" s="121" t="s">
        <v>0</v>
      </c>
      <c r="B1" s="122"/>
      <c r="C1" s="122"/>
      <c r="D1" s="122"/>
      <c r="E1" s="122"/>
      <c r="F1" s="122"/>
      <c r="G1" s="122"/>
      <c r="H1" s="123"/>
    </row>
    <row r="2" spans="1:20" x14ac:dyDescent="0.2">
      <c r="A2" s="124" t="s">
        <v>1</v>
      </c>
      <c r="B2" s="98"/>
      <c r="C2" s="98"/>
      <c r="D2" s="98"/>
      <c r="E2" s="98"/>
      <c r="F2" s="98"/>
      <c r="G2" s="98"/>
      <c r="H2" s="125"/>
    </row>
    <row r="3" spans="1:20" x14ac:dyDescent="0.2">
      <c r="A3" s="2"/>
      <c r="H3" s="3"/>
    </row>
    <row r="4" spans="1:20" x14ac:dyDescent="0.2">
      <c r="A4" s="2" t="s">
        <v>2</v>
      </c>
      <c r="H4" s="3"/>
      <c r="O4" s="105"/>
      <c r="P4" s="106"/>
      <c r="Q4" s="105"/>
      <c r="R4" s="106"/>
      <c r="S4" s="105"/>
      <c r="T4" s="106"/>
    </row>
    <row r="5" spans="1:20" ht="13.5" thickBot="1" x14ac:dyDescent="0.25">
      <c r="A5" s="2"/>
      <c r="H5" s="3"/>
      <c r="O5" s="105"/>
      <c r="P5" s="106"/>
      <c r="Q5" s="105"/>
      <c r="R5" s="106"/>
      <c r="S5" s="105"/>
      <c r="T5" s="106"/>
    </row>
    <row r="6" spans="1:20" x14ac:dyDescent="0.2">
      <c r="A6" s="4"/>
      <c r="B6" s="110" t="s">
        <v>3</v>
      </c>
      <c r="C6" s="113" t="s">
        <v>4</v>
      </c>
      <c r="D6" s="114"/>
      <c r="E6" s="115" t="s">
        <v>5</v>
      </c>
      <c r="F6" s="5"/>
      <c r="G6" s="5"/>
      <c r="H6" s="118" t="s">
        <v>6</v>
      </c>
      <c r="J6" s="1" t="s">
        <v>7</v>
      </c>
      <c r="O6" s="105"/>
      <c r="P6" s="106"/>
      <c r="Q6" s="105"/>
      <c r="R6" s="106"/>
      <c r="S6" s="105"/>
      <c r="T6" s="106"/>
    </row>
    <row r="7" spans="1:20" x14ac:dyDescent="0.2">
      <c r="A7" s="2"/>
      <c r="B7" s="111"/>
      <c r="C7" s="6" t="s">
        <v>8</v>
      </c>
      <c r="D7" s="6" t="s">
        <v>9</v>
      </c>
      <c r="E7" s="116"/>
      <c r="F7" s="7" t="s">
        <v>10</v>
      </c>
      <c r="G7" s="7" t="s">
        <v>10</v>
      </c>
      <c r="H7" s="119"/>
      <c r="J7" s="1" t="s">
        <v>11</v>
      </c>
      <c r="O7" s="105"/>
      <c r="P7" s="106"/>
      <c r="Q7" s="105"/>
      <c r="R7" s="106"/>
      <c r="S7" s="105"/>
      <c r="T7" s="106"/>
    </row>
    <row r="8" spans="1:20" x14ac:dyDescent="0.2">
      <c r="A8" s="2"/>
      <c r="B8" s="111"/>
      <c r="C8" s="8" t="s">
        <v>12</v>
      </c>
      <c r="D8" s="9"/>
      <c r="E8" s="116"/>
      <c r="F8" s="7" t="s">
        <v>13</v>
      </c>
      <c r="G8" s="7" t="s">
        <v>14</v>
      </c>
      <c r="H8" s="119"/>
    </row>
    <row r="9" spans="1:20" x14ac:dyDescent="0.2">
      <c r="A9" s="10"/>
      <c r="B9" s="112"/>
      <c r="C9" s="11"/>
      <c r="D9" s="12"/>
      <c r="E9" s="117"/>
      <c r="F9" s="13"/>
      <c r="G9" s="13"/>
      <c r="H9" s="120"/>
    </row>
    <row r="10" spans="1:20" ht="20.100000000000001" customHeight="1" x14ac:dyDescent="0.2">
      <c r="A10" s="14" t="s">
        <v>15</v>
      </c>
      <c r="B10" s="15" t="s">
        <v>16</v>
      </c>
      <c r="C10" s="16"/>
      <c r="D10" s="16"/>
      <c r="E10" s="16"/>
      <c r="F10" s="16"/>
      <c r="G10" s="16"/>
      <c r="H10" s="17"/>
      <c r="J10" s="18"/>
      <c r="L10" s="19"/>
      <c r="M10" s="98"/>
      <c r="N10" s="98"/>
    </row>
    <row r="11" spans="1:20" ht="17.25" customHeight="1" x14ac:dyDescent="0.25">
      <c r="A11" s="2"/>
      <c r="B11" s="20" t="s">
        <v>17</v>
      </c>
      <c r="C11" s="21">
        <v>95200000</v>
      </c>
      <c r="D11" s="21">
        <v>65875211.920000002</v>
      </c>
      <c r="E11" s="16"/>
      <c r="F11" s="16"/>
      <c r="G11" s="16"/>
      <c r="H11" s="22">
        <f>C11+D11</f>
        <v>161075211.92000002</v>
      </c>
      <c r="J11" s="18"/>
      <c r="K11" s="23"/>
      <c r="L11" s="24"/>
    </row>
    <row r="12" spans="1:20" ht="15.75" customHeight="1" x14ac:dyDescent="0.25">
      <c r="A12" s="2"/>
      <c r="B12" s="25" t="s">
        <v>18</v>
      </c>
      <c r="C12" s="26"/>
      <c r="D12" s="18">
        <v>50121228.600000001</v>
      </c>
      <c r="E12" s="27"/>
      <c r="F12" s="27"/>
      <c r="G12" s="27"/>
      <c r="H12" s="28">
        <f>D12</f>
        <v>50121228.600000001</v>
      </c>
      <c r="J12" s="24"/>
      <c r="L12" s="24"/>
      <c r="M12" s="18"/>
      <c r="N12" s="18"/>
    </row>
    <row r="13" spans="1:20" ht="13.5" customHeight="1" x14ac:dyDescent="0.2">
      <c r="A13" s="29"/>
      <c r="B13" s="107"/>
      <c r="C13" s="108"/>
      <c r="D13" s="108"/>
      <c r="E13" s="108"/>
      <c r="F13" s="108"/>
      <c r="G13" s="108"/>
      <c r="H13" s="109"/>
      <c r="J13" s="24"/>
      <c r="L13" s="24"/>
    </row>
    <row r="14" spans="1:20" ht="0.75" customHeight="1" x14ac:dyDescent="0.25">
      <c r="A14" s="29"/>
      <c r="B14" s="30"/>
      <c r="C14" s="21"/>
      <c r="D14" s="21"/>
      <c r="E14" s="16"/>
      <c r="F14" s="16"/>
      <c r="G14" s="16"/>
      <c r="H14" s="21">
        <f t="shared" ref="H14:H19" si="0">C14+D14</f>
        <v>0</v>
      </c>
    </row>
    <row r="15" spans="1:20" ht="16.5" customHeight="1" x14ac:dyDescent="0.25">
      <c r="A15" s="29"/>
      <c r="B15" s="31" t="s">
        <v>19</v>
      </c>
      <c r="C15" s="32"/>
      <c r="D15" s="32">
        <v>411201.11</v>
      </c>
      <c r="E15" s="33"/>
      <c r="F15" s="33"/>
      <c r="G15" s="33"/>
      <c r="H15" s="21">
        <f t="shared" si="0"/>
        <v>411201.11</v>
      </c>
      <c r="J15" s="24"/>
      <c r="L15" s="24"/>
    </row>
    <row r="16" spans="1:20" ht="15.75" customHeight="1" x14ac:dyDescent="0.25">
      <c r="A16" s="29"/>
      <c r="B16" s="34" t="s">
        <v>20</v>
      </c>
      <c r="C16" s="32"/>
      <c r="D16" s="22">
        <v>6784976.8499999996</v>
      </c>
      <c r="E16" s="35"/>
      <c r="F16" s="35"/>
      <c r="G16" s="35"/>
      <c r="H16" s="21">
        <f t="shared" si="0"/>
        <v>6784976.8499999996</v>
      </c>
      <c r="J16" s="24"/>
      <c r="K16" s="36"/>
      <c r="L16" s="24"/>
      <c r="M16" s="37"/>
      <c r="N16" s="24"/>
    </row>
    <row r="17" spans="1:14" ht="18.75" customHeight="1" x14ac:dyDescent="0.25">
      <c r="A17" s="29"/>
      <c r="B17" s="34" t="s">
        <v>21</v>
      </c>
      <c r="C17" s="32"/>
      <c r="D17" s="32">
        <v>990755.63</v>
      </c>
      <c r="E17" s="35"/>
      <c r="F17" s="35"/>
      <c r="G17" s="35"/>
      <c r="H17" s="38">
        <f t="shared" si="0"/>
        <v>990755.63</v>
      </c>
      <c r="J17" s="39"/>
      <c r="L17" s="24"/>
      <c r="M17" s="40"/>
      <c r="N17" s="24"/>
    </row>
    <row r="18" spans="1:14" ht="18.75" customHeight="1" x14ac:dyDescent="0.25">
      <c r="A18" s="29"/>
      <c r="B18" s="34" t="s">
        <v>22</v>
      </c>
      <c r="C18" s="32"/>
      <c r="D18" s="32">
        <v>19401668.98</v>
      </c>
      <c r="E18" s="35"/>
      <c r="F18" s="35"/>
      <c r="G18" s="35"/>
      <c r="H18" s="38">
        <f t="shared" si="0"/>
        <v>19401668.98</v>
      </c>
      <c r="J18" s="39"/>
      <c r="L18" s="24"/>
      <c r="M18" s="97"/>
      <c r="N18" s="24"/>
    </row>
    <row r="19" spans="1:14" ht="18.75" customHeight="1" x14ac:dyDescent="0.25">
      <c r="A19" s="29"/>
      <c r="B19" s="34" t="s">
        <v>23</v>
      </c>
      <c r="C19" s="32"/>
      <c r="D19" s="32">
        <v>16942053.850000001</v>
      </c>
      <c r="E19" s="35"/>
      <c r="F19" s="35"/>
      <c r="G19" s="35"/>
      <c r="H19" s="38">
        <f t="shared" si="0"/>
        <v>16942053.850000001</v>
      </c>
      <c r="J19" s="39"/>
      <c r="L19" s="24"/>
      <c r="M19" s="98"/>
      <c r="N19" s="24"/>
    </row>
    <row r="20" spans="1:14" ht="17.25" customHeight="1" x14ac:dyDescent="0.35">
      <c r="A20" s="2"/>
      <c r="B20" s="41" t="s">
        <v>24</v>
      </c>
      <c r="C20" s="42"/>
      <c r="D20" s="42"/>
      <c r="E20" s="42"/>
      <c r="F20" s="42"/>
      <c r="G20" s="42"/>
      <c r="H20" s="43"/>
      <c r="J20" s="24"/>
      <c r="K20" s="36"/>
      <c r="L20" s="24"/>
      <c r="N20" s="44"/>
    </row>
    <row r="21" spans="1:14" ht="20.100000000000001" customHeight="1" x14ac:dyDescent="0.25">
      <c r="A21" s="99" t="s">
        <v>25</v>
      </c>
      <c r="B21" s="100"/>
      <c r="C21" s="45">
        <f>C11+C16+C17</f>
        <v>95200000</v>
      </c>
      <c r="D21" s="45">
        <f>D11+D12+D15+D16+D17+D18+D19</f>
        <v>160527096.94</v>
      </c>
      <c r="E21" s="16"/>
      <c r="F21" s="16"/>
      <c r="G21" s="16"/>
      <c r="H21" s="22">
        <f>H11+H12+H15+H16+H17+H18+H19</f>
        <v>255727096.94</v>
      </c>
      <c r="J21" s="46"/>
      <c r="K21" s="47"/>
      <c r="L21" s="45"/>
    </row>
    <row r="22" spans="1:14" ht="20.100000000000001" customHeight="1" x14ac:dyDescent="0.2">
      <c r="A22" s="2" t="s">
        <v>26</v>
      </c>
      <c r="B22" s="48" t="s">
        <v>27</v>
      </c>
      <c r="C22" s="16"/>
      <c r="D22" s="16" t="s">
        <v>28</v>
      </c>
      <c r="E22" s="16"/>
      <c r="F22" s="16"/>
      <c r="G22" s="16"/>
      <c r="H22" s="17"/>
      <c r="J22" s="46"/>
      <c r="K22" s="47"/>
      <c r="L22" s="46"/>
    </row>
    <row r="23" spans="1:14" ht="20.100000000000001" customHeight="1" x14ac:dyDescent="0.2">
      <c r="B23" s="49" t="s">
        <v>29</v>
      </c>
      <c r="C23" s="50"/>
      <c r="D23" s="16"/>
      <c r="E23" s="16"/>
      <c r="F23" s="16"/>
      <c r="G23" s="16"/>
      <c r="H23" s="51">
        <f>SUM(C23:D23)</f>
        <v>0</v>
      </c>
      <c r="J23" s="46"/>
      <c r="K23" s="47"/>
      <c r="L23" s="46"/>
    </row>
    <row r="24" spans="1:14" ht="25.5" customHeight="1" x14ac:dyDescent="0.2">
      <c r="A24" s="52"/>
      <c r="B24" s="53" t="s">
        <v>30</v>
      </c>
      <c r="C24" s="54">
        <v>16327750</v>
      </c>
      <c r="D24" s="54">
        <v>8356365</v>
      </c>
      <c r="E24" s="16"/>
      <c r="F24" s="16"/>
      <c r="G24" s="16"/>
      <c r="H24" s="51">
        <f t="shared" ref="H24:H48" si="1">SUM(C24:D24)</f>
        <v>24684115</v>
      </c>
      <c r="J24" s="55"/>
      <c r="K24" s="56"/>
      <c r="L24" s="47"/>
    </row>
    <row r="25" spans="1:14" ht="25.5" customHeight="1" x14ac:dyDescent="0.2">
      <c r="A25" s="52"/>
      <c r="B25" s="57" t="s">
        <v>31</v>
      </c>
      <c r="C25" s="54"/>
      <c r="D25" s="54">
        <v>189000</v>
      </c>
      <c r="E25" s="16"/>
      <c r="F25" s="16"/>
      <c r="G25" s="16"/>
      <c r="H25" s="51">
        <f t="shared" si="1"/>
        <v>189000</v>
      </c>
      <c r="J25" s="58"/>
      <c r="K25" s="59"/>
      <c r="L25" s="47"/>
    </row>
    <row r="26" spans="1:14" ht="15.75" customHeight="1" x14ac:dyDescent="0.25">
      <c r="A26" s="52"/>
      <c r="B26" s="60" t="s">
        <v>32</v>
      </c>
      <c r="C26" s="61"/>
      <c r="D26" s="61">
        <v>6055922</v>
      </c>
      <c r="E26" s="62"/>
      <c r="F26" s="16"/>
      <c r="G26" s="16"/>
      <c r="H26" s="51">
        <f t="shared" si="1"/>
        <v>6055922</v>
      </c>
      <c r="J26" s="55"/>
      <c r="K26" s="63"/>
      <c r="L26" s="39"/>
    </row>
    <row r="27" spans="1:14" ht="15" customHeight="1" x14ac:dyDescent="0.25">
      <c r="A27" s="52"/>
      <c r="B27" s="64" t="s">
        <v>33</v>
      </c>
      <c r="C27" s="54"/>
      <c r="D27" s="65">
        <v>2909255</v>
      </c>
      <c r="E27" s="16"/>
      <c r="F27" s="16"/>
      <c r="G27" s="16"/>
      <c r="H27" s="51">
        <f t="shared" si="1"/>
        <v>2909255</v>
      </c>
      <c r="J27" s="66"/>
      <c r="K27" s="67"/>
      <c r="L27" s="39"/>
    </row>
    <row r="28" spans="1:14" ht="15" customHeight="1" x14ac:dyDescent="0.25">
      <c r="A28" s="52"/>
      <c r="B28" s="20" t="s">
        <v>34</v>
      </c>
      <c r="C28" s="68"/>
      <c r="D28" s="69"/>
      <c r="E28" s="16"/>
      <c r="F28" s="16"/>
      <c r="G28" s="16"/>
      <c r="H28" s="51">
        <f t="shared" si="1"/>
        <v>0</v>
      </c>
      <c r="J28" s="66"/>
      <c r="K28" s="67"/>
      <c r="L28" s="39"/>
    </row>
    <row r="29" spans="1:14" ht="15.75" customHeight="1" x14ac:dyDescent="0.25">
      <c r="A29" s="52"/>
      <c r="B29" s="70" t="s">
        <v>35</v>
      </c>
      <c r="C29" s="68"/>
      <c r="D29" s="69"/>
      <c r="E29" s="16"/>
      <c r="F29" s="16"/>
      <c r="G29" s="16"/>
      <c r="H29" s="51">
        <f t="shared" si="1"/>
        <v>0</v>
      </c>
      <c r="J29" s="101"/>
      <c r="K29" s="102"/>
      <c r="L29" s="39"/>
    </row>
    <row r="30" spans="1:14" ht="13.5" customHeight="1" x14ac:dyDescent="0.2">
      <c r="A30" s="52" t="s">
        <v>28</v>
      </c>
      <c r="B30" s="41" t="s">
        <v>36</v>
      </c>
      <c r="C30" s="68"/>
      <c r="D30" s="69">
        <v>2064600</v>
      </c>
      <c r="E30" s="16"/>
      <c r="F30" s="16"/>
      <c r="G30" s="16"/>
      <c r="H30" s="51">
        <f t="shared" si="1"/>
        <v>2064600</v>
      </c>
      <c r="L30" s="24"/>
    </row>
    <row r="31" spans="1:14" ht="13.5" customHeight="1" x14ac:dyDescent="0.2">
      <c r="A31" s="52"/>
      <c r="B31" s="41" t="s">
        <v>37</v>
      </c>
      <c r="C31" s="68"/>
      <c r="D31" s="69">
        <v>411260</v>
      </c>
      <c r="E31" s="16"/>
      <c r="F31" s="16"/>
      <c r="G31" s="16"/>
      <c r="H31" s="51">
        <f t="shared" si="1"/>
        <v>411260</v>
      </c>
      <c r="L31" s="24"/>
    </row>
    <row r="32" spans="1:14" ht="13.5" customHeight="1" x14ac:dyDescent="0.2">
      <c r="A32" s="52"/>
      <c r="B32" s="41" t="s">
        <v>38</v>
      </c>
      <c r="C32" s="68"/>
      <c r="D32" s="69">
        <v>376470</v>
      </c>
      <c r="E32" s="16"/>
      <c r="F32" s="16"/>
      <c r="G32" s="16"/>
      <c r="H32" s="51">
        <f t="shared" si="1"/>
        <v>376470</v>
      </c>
      <c r="L32" s="62"/>
    </row>
    <row r="33" spans="1:13" ht="13.5" customHeight="1" x14ac:dyDescent="0.25">
      <c r="A33" s="52"/>
      <c r="B33" s="41" t="s">
        <v>39</v>
      </c>
      <c r="C33" s="68"/>
      <c r="D33" s="61"/>
      <c r="E33" s="16"/>
      <c r="F33" s="16"/>
      <c r="G33" s="16"/>
      <c r="H33" s="51">
        <f t="shared" si="1"/>
        <v>0</v>
      </c>
      <c r="L33" s="62"/>
    </row>
    <row r="34" spans="1:13" ht="14.25" customHeight="1" x14ac:dyDescent="0.2">
      <c r="A34" s="52"/>
      <c r="B34" s="20" t="s">
        <v>40</v>
      </c>
      <c r="C34" s="54">
        <v>996461.49</v>
      </c>
      <c r="D34" s="69">
        <v>822469.25</v>
      </c>
      <c r="E34" s="16"/>
      <c r="F34" s="16"/>
      <c r="G34" s="16"/>
      <c r="H34" s="51">
        <f t="shared" si="1"/>
        <v>1818930.74</v>
      </c>
      <c r="J34" s="24"/>
    </row>
    <row r="35" spans="1:13" ht="13.5" customHeight="1" x14ac:dyDescent="0.2">
      <c r="A35" s="71"/>
      <c r="B35" s="20" t="s">
        <v>41</v>
      </c>
      <c r="C35" s="68"/>
      <c r="D35" s="69">
        <v>19916.12</v>
      </c>
      <c r="E35" s="16"/>
      <c r="F35" s="16"/>
      <c r="G35" s="16"/>
      <c r="H35" s="51">
        <f t="shared" si="1"/>
        <v>19916.12</v>
      </c>
    </row>
    <row r="36" spans="1:13" ht="16.5" customHeight="1" x14ac:dyDescent="0.2">
      <c r="A36" s="72"/>
      <c r="B36" s="20" t="s">
        <v>42</v>
      </c>
      <c r="C36" s="68"/>
      <c r="D36" s="69">
        <v>16698.900000000001</v>
      </c>
      <c r="E36" s="16"/>
      <c r="F36" s="16"/>
      <c r="G36" s="16"/>
      <c r="H36" s="51">
        <f t="shared" si="1"/>
        <v>16698.900000000001</v>
      </c>
      <c r="L36" s="18"/>
    </row>
    <row r="37" spans="1:13" ht="15" customHeight="1" x14ac:dyDescent="0.2">
      <c r="A37" s="52"/>
      <c r="B37" s="20" t="s">
        <v>43</v>
      </c>
      <c r="C37" s="68"/>
      <c r="D37" s="73">
        <v>115208.46</v>
      </c>
      <c r="E37" s="16"/>
      <c r="F37" s="16"/>
      <c r="G37" s="16"/>
      <c r="H37" s="51">
        <f t="shared" si="1"/>
        <v>115208.46</v>
      </c>
      <c r="L37" s="24"/>
    </row>
    <row r="38" spans="1:13" ht="15.75" hidden="1" customHeight="1" x14ac:dyDescent="0.2">
      <c r="A38" s="52"/>
      <c r="B38" s="20"/>
      <c r="C38" s="68"/>
      <c r="D38" s="74"/>
      <c r="E38" s="16"/>
      <c r="F38" s="16"/>
      <c r="G38" s="16"/>
      <c r="H38" s="51">
        <f t="shared" si="1"/>
        <v>0</v>
      </c>
    </row>
    <row r="39" spans="1:13" ht="14.25" customHeight="1" x14ac:dyDescent="0.2">
      <c r="A39" s="52"/>
      <c r="B39" s="20" t="s">
        <v>44</v>
      </c>
      <c r="C39" s="54"/>
      <c r="D39" s="75"/>
      <c r="E39" s="16"/>
      <c r="F39" s="16"/>
      <c r="G39" s="16"/>
      <c r="H39" s="51">
        <f t="shared" si="1"/>
        <v>0</v>
      </c>
      <c r="L39" s="24"/>
    </row>
    <row r="40" spans="1:13" ht="15.75" customHeight="1" x14ac:dyDescent="0.25">
      <c r="A40" s="52"/>
      <c r="B40" s="20" t="s">
        <v>45</v>
      </c>
      <c r="C40" s="54"/>
      <c r="D40" s="76">
        <v>3686910</v>
      </c>
      <c r="E40" s="16"/>
      <c r="F40" s="16"/>
      <c r="G40" s="16"/>
      <c r="H40" s="51">
        <f t="shared" si="1"/>
        <v>3686910</v>
      </c>
      <c r="L40" s="24"/>
    </row>
    <row r="41" spans="1:13" ht="16.5" customHeight="1" x14ac:dyDescent="0.2">
      <c r="A41" s="52"/>
      <c r="B41" s="77" t="s">
        <v>46</v>
      </c>
      <c r="C41" s="54"/>
      <c r="D41" s="75"/>
      <c r="E41" s="16"/>
      <c r="F41" s="16"/>
      <c r="G41" s="16"/>
      <c r="H41" s="51">
        <f t="shared" si="1"/>
        <v>0</v>
      </c>
      <c r="J41" s="24"/>
    </row>
    <row r="42" spans="1:13" ht="26.25" customHeight="1" x14ac:dyDescent="0.2">
      <c r="A42" s="52"/>
      <c r="B42" s="77" t="s">
        <v>47</v>
      </c>
      <c r="C42" s="68"/>
      <c r="D42" s="75"/>
      <c r="E42" s="16"/>
      <c r="F42" s="16"/>
      <c r="G42" s="16"/>
      <c r="H42" s="51">
        <f t="shared" si="1"/>
        <v>0</v>
      </c>
      <c r="J42" s="24"/>
    </row>
    <row r="43" spans="1:13" ht="15.75" customHeight="1" x14ac:dyDescent="0.2">
      <c r="A43" s="52"/>
      <c r="B43" s="77" t="s">
        <v>48</v>
      </c>
      <c r="C43" s="68"/>
      <c r="D43" s="75">
        <v>81120</v>
      </c>
      <c r="E43" s="16"/>
      <c r="F43" s="16"/>
      <c r="G43" s="16"/>
      <c r="H43" s="51">
        <f t="shared" si="1"/>
        <v>81120</v>
      </c>
    </row>
    <row r="44" spans="1:13" ht="15" customHeight="1" x14ac:dyDescent="0.2">
      <c r="A44" s="52"/>
      <c r="B44" s="77" t="s">
        <v>49</v>
      </c>
      <c r="C44" s="68"/>
      <c r="D44" s="75"/>
      <c r="E44" s="16"/>
      <c r="F44" s="16"/>
      <c r="G44" s="16"/>
      <c r="H44" s="51">
        <f t="shared" si="1"/>
        <v>0</v>
      </c>
    </row>
    <row r="45" spans="1:13" ht="25.5" customHeight="1" x14ac:dyDescent="0.2">
      <c r="A45" s="52"/>
      <c r="B45" s="78" t="s">
        <v>50</v>
      </c>
      <c r="C45" s="79"/>
      <c r="D45" s="80">
        <v>425000</v>
      </c>
      <c r="E45" s="81"/>
      <c r="F45" s="81"/>
      <c r="G45" s="81"/>
      <c r="H45" s="51">
        <f t="shared" si="1"/>
        <v>425000</v>
      </c>
      <c r="J45" s="24"/>
      <c r="L45" s="18"/>
      <c r="M45" s="1" t="s">
        <v>51</v>
      </c>
    </row>
    <row r="46" spans="1:13" ht="25.5" customHeight="1" x14ac:dyDescent="0.25">
      <c r="A46" s="52"/>
      <c r="B46" s="82" t="s">
        <v>52</v>
      </c>
      <c r="C46" s="68"/>
      <c r="D46" s="61"/>
      <c r="E46" s="16"/>
      <c r="F46" s="16"/>
      <c r="G46" s="16"/>
      <c r="H46" s="51">
        <f t="shared" si="1"/>
        <v>0</v>
      </c>
    </row>
    <row r="47" spans="1:13" ht="27" customHeight="1" x14ac:dyDescent="0.2">
      <c r="A47" s="52"/>
      <c r="B47" s="53" t="s">
        <v>53</v>
      </c>
      <c r="C47" s="83"/>
      <c r="D47" s="84">
        <v>1918880</v>
      </c>
      <c r="E47" s="42"/>
      <c r="F47" s="42"/>
      <c r="G47" s="42"/>
      <c r="H47" s="51">
        <f t="shared" si="1"/>
        <v>1918880</v>
      </c>
    </row>
    <row r="48" spans="1:13" ht="33" customHeight="1" x14ac:dyDescent="0.25">
      <c r="A48" s="52"/>
      <c r="B48" s="85" t="s">
        <v>54</v>
      </c>
      <c r="C48" s="68"/>
      <c r="D48" s="86">
        <v>6611555.5999999996</v>
      </c>
      <c r="E48" s="16"/>
      <c r="F48" s="16"/>
      <c r="G48" s="16"/>
      <c r="H48" s="51">
        <f t="shared" si="1"/>
        <v>6611555.5999999996</v>
      </c>
      <c r="J48" s="24"/>
    </row>
    <row r="49" spans="1:12" ht="20.100000000000001" customHeight="1" thickBot="1" x14ac:dyDescent="0.3">
      <c r="A49" s="87" t="s">
        <v>55</v>
      </c>
      <c r="B49" s="20"/>
      <c r="C49" s="88">
        <f>SUM(C23:C48)</f>
        <v>17324211.489999998</v>
      </c>
      <c r="D49" s="88">
        <f>SUM(D23:D48)</f>
        <v>34060630.329999998</v>
      </c>
      <c r="E49" s="89"/>
      <c r="F49" s="89"/>
      <c r="G49" s="89"/>
      <c r="H49" s="22">
        <f>SUM(C49:D49)</f>
        <v>51384841.819999993</v>
      </c>
    </row>
    <row r="50" spans="1:12" s="94" customFormat="1" ht="20.100000000000001" customHeight="1" thickBot="1" x14ac:dyDescent="0.25">
      <c r="A50" s="87" t="s">
        <v>56</v>
      </c>
      <c r="B50" s="90"/>
      <c r="C50" s="91">
        <f>C21-C49</f>
        <v>77875788.510000005</v>
      </c>
      <c r="D50" s="91">
        <f>D21-D49</f>
        <v>126466466.61</v>
      </c>
      <c r="E50" s="92"/>
      <c r="F50" s="92"/>
      <c r="G50" s="92"/>
      <c r="H50" s="93">
        <f>H21-H49</f>
        <v>204342255.12</v>
      </c>
      <c r="I50" s="1"/>
      <c r="J50" s="24"/>
      <c r="K50" s="1"/>
      <c r="L50" s="24"/>
    </row>
    <row r="51" spans="1:12" ht="37.5" customHeight="1" x14ac:dyDescent="0.2">
      <c r="A51" s="103"/>
      <c r="B51" s="103"/>
      <c r="C51" s="103"/>
      <c r="D51" s="103"/>
      <c r="E51" s="103"/>
      <c r="F51" s="103"/>
      <c r="G51" s="103"/>
      <c r="H51" s="103"/>
      <c r="J51" s="24"/>
    </row>
    <row r="52" spans="1:12" ht="6.75" hidden="1" customHeight="1" x14ac:dyDescent="0.2">
      <c r="A52" s="104"/>
      <c r="B52" s="104"/>
      <c r="C52" s="104"/>
      <c r="D52" s="104"/>
      <c r="E52" s="104"/>
      <c r="F52" s="104"/>
      <c r="G52" s="104"/>
      <c r="H52" s="104"/>
    </row>
    <row r="53" spans="1:12" ht="11.25" hidden="1" customHeight="1" x14ac:dyDescent="0.2">
      <c r="A53" s="104"/>
      <c r="B53" s="104"/>
      <c r="C53" s="104"/>
      <c r="D53" s="104"/>
      <c r="E53" s="104"/>
      <c r="F53" s="104"/>
      <c r="G53" s="104"/>
      <c r="H53" s="104"/>
      <c r="J53" s="24"/>
      <c r="L53" s="18"/>
    </row>
    <row r="54" spans="1:12" ht="11.25" customHeight="1" x14ac:dyDescent="0.2">
      <c r="A54" s="95"/>
      <c r="B54" s="95"/>
      <c r="C54" s="95"/>
      <c r="D54" s="95"/>
      <c r="E54" s="95" t="s">
        <v>59</v>
      </c>
      <c r="F54" s="95"/>
      <c r="G54" s="95"/>
      <c r="H54" s="95"/>
      <c r="J54" s="24"/>
      <c r="L54" s="18"/>
    </row>
    <row r="55" spans="1:12" ht="20.100000000000001" customHeight="1" x14ac:dyDescent="0.2">
      <c r="E55" s="96" t="s">
        <v>57</v>
      </c>
      <c r="J55" s="24"/>
    </row>
    <row r="56" spans="1:12" ht="20.100000000000001" customHeight="1" x14ac:dyDescent="0.2">
      <c r="E56" s="1" t="s">
        <v>58</v>
      </c>
      <c r="H56" s="18"/>
    </row>
    <row r="57" spans="1:12" ht="20.100000000000001" customHeight="1" x14ac:dyDescent="0.2">
      <c r="H57" s="18"/>
    </row>
    <row r="58" spans="1:12" ht="20.100000000000001" customHeight="1" x14ac:dyDescent="0.2">
      <c r="H58" s="24"/>
    </row>
    <row r="59" spans="1:12" ht="20.100000000000001" customHeight="1" x14ac:dyDescent="0.2"/>
    <row r="60" spans="1:12" ht="20.100000000000001" customHeight="1" x14ac:dyDescent="0.2"/>
    <row r="61" spans="1:12" ht="20.100000000000001" customHeight="1" x14ac:dyDescent="0.2"/>
    <row r="62" spans="1:12" ht="20.100000000000001" customHeight="1" x14ac:dyDescent="0.2"/>
    <row r="63" spans="1:12" ht="20.100000000000001" customHeight="1" x14ac:dyDescent="0.2"/>
    <row r="64" spans="1:12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</sheetData>
  <sheetProtection password="CF0B" sheet="1" objects="1" scenarios="1"/>
  <mergeCells count="24">
    <mergeCell ref="O5:P5"/>
    <mergeCell ref="Q5:R5"/>
    <mergeCell ref="S5:T5"/>
    <mergeCell ref="A1:H1"/>
    <mergeCell ref="A2:H2"/>
    <mergeCell ref="O4:P4"/>
    <mergeCell ref="Q4:R4"/>
    <mergeCell ref="S4:T4"/>
    <mergeCell ref="M18:M19"/>
    <mergeCell ref="A21:B21"/>
    <mergeCell ref="J29:K29"/>
    <mergeCell ref="A51:H53"/>
    <mergeCell ref="S6:T6"/>
    <mergeCell ref="O7:P7"/>
    <mergeCell ref="Q7:R7"/>
    <mergeCell ref="S7:T7"/>
    <mergeCell ref="M10:N10"/>
    <mergeCell ref="B13:H13"/>
    <mergeCell ref="B6:B9"/>
    <mergeCell ref="C6:D6"/>
    <mergeCell ref="E6:E9"/>
    <mergeCell ref="H6:H9"/>
    <mergeCell ref="O6:P6"/>
    <mergeCell ref="Q6:R6"/>
  </mergeCells>
  <pageMargins left="0.33" right="0.28999999999999998" top="0.33" bottom="0.75" header="0.2" footer="0.3"/>
  <pageSetup paperSize="5" orientation="portrait" horizontalDpi="300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 QUARTER 2022</vt:lpstr>
      <vt:lpstr>'SECOND QUARTER 2022'!Print_Area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Hanz</cp:lastModifiedBy>
  <cp:lastPrinted>2022-07-26T02:14:29Z</cp:lastPrinted>
  <dcterms:created xsi:type="dcterms:W3CDTF">2022-07-26T01:09:08Z</dcterms:created>
  <dcterms:modified xsi:type="dcterms:W3CDTF">2022-07-26T02:15:13Z</dcterms:modified>
</cp:coreProperties>
</file>